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BALANCE GENERAL/2023/"/>
    </mc:Choice>
  </mc:AlternateContent>
  <xr:revisionPtr revIDLastSave="0" documentId="8_{931F33B8-8E22-4994-9108-985F3E9F8A5B}" xr6:coauthVersionLast="47" xr6:coauthVersionMax="47" xr10:uidLastSave="{00000000-0000-0000-0000-000000000000}"/>
  <bookViews>
    <workbookView xWindow="4260" yWindow="1215" windowWidth="21600" windowHeight="11385" xr2:uid="{00000000-000D-0000-FFFF-FFFF00000000}"/>
  </bookViews>
  <sheets>
    <sheet name="Hoja1" sheetId="1" r:id="rId1"/>
    <sheet name="Hoja2" sheetId="2" r:id="rId2"/>
  </sheets>
  <definedNames>
    <definedName name="_xlnm.Print_Area" localSheetId="0">Hoja1!$A$1:$D$51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" l="1"/>
  <c r="C37" i="1"/>
  <c r="C32" i="1"/>
  <c r="C27" i="1"/>
  <c r="C28" i="1" s="1"/>
  <c r="C17" i="1"/>
  <c r="C19" i="1" s="1"/>
  <c r="C12" i="1"/>
  <c r="C14" i="1" s="1"/>
  <c r="C20" i="1" l="1"/>
  <c r="C33" i="1"/>
  <c r="C40" i="1" s="1"/>
</calcChain>
</file>

<file path=xl/sharedStrings.xml><?xml version="1.0" encoding="utf-8"?>
<sst xmlns="http://schemas.openxmlformats.org/spreadsheetml/2006/main" count="33" uniqueCount="33">
  <si>
    <t>INSTITUTO DEL TABACO DE LA REPUBLICA DOMINICANA</t>
  </si>
  <si>
    <t>BALANCE GENERAL</t>
  </si>
  <si>
    <t>AL 31 DE MAYO 2023</t>
  </si>
  <si>
    <t>(VALORES EN RD$)</t>
  </si>
  <si>
    <t>ACTIVOS</t>
  </si>
  <si>
    <t>ACTIVOS CORRIENTES</t>
  </si>
  <si>
    <t xml:space="preserve">DISPONIBILIDADES  </t>
  </si>
  <si>
    <t>CUENTAS Y DOCUMENTOS POR COBRAR </t>
  </si>
  <si>
    <t>INVENTARIOS DE MERCANCIAS</t>
  </si>
  <si>
    <t>OTROS ACTIVOS</t>
  </si>
  <si>
    <t>TOTAL ACTIVOS CORRIENTES</t>
  </si>
  <si>
    <t>ACTIVOS NO CORRIENTES</t>
  </si>
  <si>
    <t>BIENES DE USO NETO</t>
  </si>
  <si>
    <t>ACTIVOS INTANGIBLES</t>
  </si>
  <si>
    <t>TOTAL ACTIVOS  NO CORRIENTES</t>
  </si>
  <si>
    <t>TOTAL ACTIVOS</t>
  </si>
  <si>
    <t>PASIVOS Y PATRIMONIO</t>
  </si>
  <si>
    <t>PASIVOS CORRIENTES</t>
  </si>
  <si>
    <t xml:space="preserve"> DEDUCCIONES Y RETENCIONES X PAGAR</t>
  </si>
  <si>
    <t>ACUMULACIONES  POR PAGAR</t>
  </si>
  <si>
    <t>CUENTAS POR PAGAR</t>
  </si>
  <si>
    <t xml:space="preserve">OTRAS CUENTAS POR PAGAR  </t>
  </si>
  <si>
    <t>TOTAL PASIVOS CORRIENTES</t>
  </si>
  <si>
    <t>PASIVOS  NO CORRIENTES</t>
  </si>
  <si>
    <t>PRESTAMOS X PAGAR A L. PLAZO</t>
  </si>
  <si>
    <t>TOTAL PASIVOS NO CORRIENTES</t>
  </si>
  <si>
    <t>TOTAL PASIVOS</t>
  </si>
  <si>
    <t>PATRIMONIO</t>
  </si>
  <si>
    <t>PATRIMONIO INSTITUCIONAL</t>
  </si>
  <si>
    <t>RESULTADO DE PERIODOS ANTERIORES</t>
  </si>
  <si>
    <t>RESULTADO DEL PERIODO</t>
  </si>
  <si>
    <t>TOTAL PATRIMONIO</t>
  </si>
  <si>
    <t>TOTAL PASIVOS Y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</si>
</sst>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      &quot;;#,##0.00&quot;       &quot;;&quot;-&quot;#&quot;       &quot;;@&quot; &quot;"/>
    <numFmt numFmtId="165" formatCode="&quot; &quot;* #,##0.00&quot; &quot;;&quot; &quot;* &quot;(&quot;#,##0.00&quot;)&quot;;&quot; &quot;* &quot;-&quot;#&quot; &quot;;&quot; &quot;@&quot; &quot;"/>
    <numFmt numFmtId="166" formatCode="[$RD$-1C0A]&quot; &quot;#,##0.00;[Red]&quot;-&quot;[$RD$-1C0A]&quot; &quot;#,##0.00"/>
  </numFmts>
  <fonts count="15">
    <font>
      <sz val="11"/>
      <color rgb="FF000000"/>
      <name val="Liberation Sans1"/>
    </font>
    <font>
      <sz val="11"/>
      <color rgb="FF000000"/>
      <name val="Liberation Sans1"/>
    </font>
    <font>
      <b/>
      <i/>
      <sz val="16"/>
      <color rgb="FF000000"/>
      <name val="Liberation Sans1"/>
    </font>
    <font>
      <sz val="10"/>
      <color rgb="FF000000"/>
      <name val="Arial"/>
      <family val="2"/>
    </font>
    <font>
      <b/>
      <i/>
      <u/>
      <sz val="11"/>
      <color rgb="FF000000"/>
      <name val="Liberation Sans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u/>
      <sz val="9"/>
      <color rgb="FF000000"/>
      <name val="Times New Roman"/>
      <family val="1"/>
    </font>
    <font>
      <sz val="9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0" fontId="3" fillId="0" borderId="0" applyNumberFormat="0" applyBorder="0" applyProtection="0"/>
    <xf numFmtId="0" fontId="4" fillId="0" borderId="0" applyNumberFormat="0" applyBorder="0" applyProtection="0"/>
    <xf numFmtId="166" fontId="4" fillId="0" borderId="0" applyBorder="0" applyProtection="0"/>
  </cellStyleXfs>
  <cellXfs count="25">
    <xf numFmtId="0" fontId="0" fillId="0" borderId="0" xfId="0"/>
    <xf numFmtId="0" fontId="8" fillId="2" borderId="0" xfId="5" applyFont="1" applyFill="1" applyAlignment="1">
      <alignment horizontal="center"/>
    </xf>
    <xf numFmtId="0" fontId="9" fillId="2" borderId="0" xfId="5" applyFont="1" applyFill="1"/>
    <xf numFmtId="0" fontId="10" fillId="2" borderId="1" xfId="5" applyFont="1" applyFill="1" applyBorder="1" applyAlignment="1">
      <alignment horizontal="center"/>
    </xf>
    <xf numFmtId="0" fontId="10" fillId="2" borderId="0" xfId="5" applyFont="1" applyFill="1" applyAlignment="1">
      <alignment horizontal="left"/>
    </xf>
    <xf numFmtId="0" fontId="10" fillId="2" borderId="0" xfId="5" applyFont="1" applyFill="1"/>
    <xf numFmtId="0" fontId="11" fillId="2" borderId="0" xfId="5" applyFont="1" applyFill="1"/>
    <xf numFmtId="164" fontId="11" fillId="2" borderId="0" xfId="4" applyFont="1" applyFill="1" applyAlignment="1">
      <alignment horizontal="right"/>
    </xf>
    <xf numFmtId="0" fontId="11" fillId="2" borderId="0" xfId="5" applyFont="1" applyFill="1" applyAlignment="1">
      <alignment horizontal="right"/>
    </xf>
    <xf numFmtId="164" fontId="11" fillId="2" borderId="1" xfId="4" applyFont="1" applyFill="1" applyBorder="1" applyAlignment="1">
      <alignment horizontal="right"/>
    </xf>
    <xf numFmtId="164" fontId="10" fillId="2" borderId="0" xfId="4" applyFont="1" applyFill="1" applyAlignment="1">
      <alignment horizontal="right"/>
    </xf>
    <xf numFmtId="164" fontId="10" fillId="2" borderId="1" xfId="4" applyFont="1" applyFill="1" applyBorder="1" applyAlignment="1">
      <alignment horizontal="right"/>
    </xf>
    <xf numFmtId="0" fontId="12" fillId="2" borderId="0" xfId="5" applyFont="1" applyFill="1"/>
    <xf numFmtId="0" fontId="10" fillId="0" borderId="0" xfId="5" applyFont="1"/>
    <xf numFmtId="164" fontId="11" fillId="0" borderId="0" xfId="4" applyFont="1" applyAlignment="1">
      <alignment horizontal="right"/>
    </xf>
    <xf numFmtId="4" fontId="0" fillId="0" borderId="0" xfId="0" applyNumberFormat="1"/>
    <xf numFmtId="164" fontId="10" fillId="2" borderId="2" xfId="4" applyFont="1" applyFill="1" applyBorder="1" applyAlignment="1">
      <alignment horizontal="right"/>
    </xf>
    <xf numFmtId="0" fontId="10" fillId="2" borderId="3" xfId="5" applyFont="1" applyFill="1" applyBorder="1" applyAlignment="1">
      <alignment horizontal="right"/>
    </xf>
    <xf numFmtId="0" fontId="13" fillId="0" borderId="0" xfId="5" applyFont="1"/>
    <xf numFmtId="164" fontId="3" fillId="0" borderId="0" xfId="4"/>
    <xf numFmtId="0" fontId="14" fillId="0" borderId="0" xfId="0" applyFont="1"/>
    <xf numFmtId="0" fontId="14" fillId="0" borderId="0" xfId="0" applyFont="1" applyAlignment="1">
      <alignment horizontal="center"/>
    </xf>
    <xf numFmtId="0" fontId="5" fillId="2" borderId="0" xfId="5" applyFont="1" applyFill="1" applyAlignment="1">
      <alignment horizontal="center"/>
    </xf>
    <xf numFmtId="0" fontId="6" fillId="2" borderId="0" xfId="5" applyFont="1" applyFill="1" applyAlignment="1">
      <alignment horizontal="center"/>
    </xf>
    <xf numFmtId="0" fontId="7" fillId="2" borderId="0" xfId="5" applyFont="1" applyFill="1" applyAlignment="1">
      <alignment horizontal="center"/>
    </xf>
  </cellXfs>
  <cellStyles count="8">
    <cellStyle name="Heading" xfId="2" xr:uid="{00000000-0005-0000-0000-000000000000}"/>
    <cellStyle name="Heading1" xfId="3" xr:uid="{00000000-0005-0000-0000-000001000000}"/>
    <cellStyle name="Millares" xfId="1" builtinId="3" customBuiltin="1"/>
    <cellStyle name="Millares 2" xfId="4" xr:uid="{00000000-0005-0000-0000-000003000000}"/>
    <cellStyle name="Normal" xfId="0" builtinId="0" customBuiltin="1"/>
    <cellStyle name="Normal 3" xfId="5" xr:uid="{00000000-0005-0000-0000-000005000000}"/>
    <cellStyle name="Result" xfId="6" xr:uid="{00000000-0005-0000-0000-000006000000}"/>
    <cellStyle name="Result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581025</xdr:colOff>
      <xdr:row>2</xdr:row>
      <xdr:rowOff>89035</xdr:rowOff>
    </xdr:from>
    <xdr:ext cx="1400394" cy="553733"/>
    <xdr:pic>
      <xdr:nvPicPr>
        <xdr:cNvPr id="3" name="2 Imagen">
          <a:extLst>
            <a:ext uri="{FF2B5EF4-FFF2-40B4-BE49-F238E27FC236}">
              <a16:creationId xmlns:a16="http://schemas.microsoft.com/office/drawing/2014/main" id="{DC0C5595-F5C4-4C17-A979-824DA80E60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171950" y="470035"/>
          <a:ext cx="1400394" cy="553733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52550</xdr:colOff>
      <xdr:row>2</xdr:row>
      <xdr:rowOff>26471</xdr:rowOff>
    </xdr:from>
    <xdr:ext cx="1228395" cy="770034"/>
    <xdr:pic>
      <xdr:nvPicPr>
        <xdr:cNvPr id="2" name="Imagen 4">
          <a:extLst>
            <a:ext uri="{FF2B5EF4-FFF2-40B4-BE49-F238E27FC236}">
              <a16:creationId xmlns:a16="http://schemas.microsoft.com/office/drawing/2014/main" id="{838B55D9-CBD9-43D8-8AE6-80F01DECEB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481175" y="407471"/>
          <a:ext cx="1228395" cy="770034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123825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B9890ADA-CFC1-42B5-9B8C-C0B908789637}"/>
            </a:ext>
          </a:extLst>
        </xdr:cNvPr>
        <xdr:cNvSpPr>
          <a:spLocks noChangeAspect="1" noChangeArrowheads="1"/>
        </xdr:cNvSpPr>
      </xdr:nvSpPr>
      <xdr:spPr bwMode="auto">
        <a:xfrm>
          <a:off x="0" y="7800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123825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6004EFE6-C91B-4035-89A1-78BEB07940DB}"/>
            </a:ext>
          </a:extLst>
        </xdr:cNvPr>
        <xdr:cNvSpPr>
          <a:spLocks noChangeAspect="1" noChangeArrowheads="1"/>
        </xdr:cNvSpPr>
      </xdr:nvSpPr>
      <xdr:spPr bwMode="auto">
        <a:xfrm>
          <a:off x="0" y="7439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52"/>
  <sheetViews>
    <sheetView tabSelected="1" topLeftCell="A36" workbookViewId="0">
      <selection activeCell="G12" sqref="G12"/>
    </sheetView>
  </sheetViews>
  <sheetFormatPr baseColWidth="10" defaultRowHeight="14.25"/>
  <cols>
    <col min="1" max="1" width="47.125" customWidth="1"/>
    <col min="2" max="2" width="13.875" customWidth="1"/>
    <col min="3" max="3" width="12.875" customWidth="1"/>
    <col min="4" max="4" width="0.125" customWidth="1"/>
    <col min="5" max="5" width="6.125" hidden="1" customWidth="1"/>
    <col min="6" max="6" width="13.25" customWidth="1"/>
    <col min="7" max="7" width="11" customWidth="1"/>
    <col min="8" max="8" width="15.75" customWidth="1"/>
    <col min="9" max="9" width="11" customWidth="1"/>
  </cols>
  <sheetData>
    <row r="2" spans="1:4" ht="15.75">
      <c r="A2" s="22" t="s">
        <v>0</v>
      </c>
      <c r="B2" s="22"/>
      <c r="C2" s="22"/>
      <c r="D2" s="22"/>
    </row>
    <row r="3" spans="1:4">
      <c r="A3" s="23" t="s">
        <v>1</v>
      </c>
      <c r="B3" s="23"/>
      <c r="C3" s="23"/>
      <c r="D3" s="23"/>
    </row>
    <row r="4" spans="1:4">
      <c r="A4" s="24" t="s">
        <v>2</v>
      </c>
      <c r="B4" s="24"/>
      <c r="C4" s="24"/>
      <c r="D4" s="24"/>
    </row>
    <row r="5" spans="1:4">
      <c r="A5" s="24" t="s">
        <v>3</v>
      </c>
      <c r="B5" s="24"/>
      <c r="C5" s="24"/>
      <c r="D5" s="24"/>
    </row>
    <row r="6" spans="1:4">
      <c r="A6" s="1"/>
      <c r="B6" s="1"/>
      <c r="C6" s="1"/>
      <c r="D6" s="1"/>
    </row>
    <row r="7" spans="1:4">
      <c r="A7" s="2"/>
      <c r="B7" s="2"/>
      <c r="C7" s="3">
        <v>2023</v>
      </c>
      <c r="D7" s="3">
        <v>2016</v>
      </c>
    </row>
    <row r="8" spans="1:4">
      <c r="A8" s="4" t="s">
        <v>4</v>
      </c>
      <c r="B8" s="5"/>
      <c r="C8" s="2"/>
      <c r="D8" s="2"/>
    </row>
    <row r="9" spans="1:4">
      <c r="A9" s="5" t="s">
        <v>5</v>
      </c>
      <c r="B9" s="5"/>
      <c r="C9" s="2"/>
      <c r="D9" s="2"/>
    </row>
    <row r="10" spans="1:4">
      <c r="A10" s="6" t="s">
        <v>6</v>
      </c>
      <c r="B10" s="6"/>
      <c r="C10" s="7">
        <v>95106780</v>
      </c>
      <c r="D10" s="7">
        <v>6351396.5999999996</v>
      </c>
    </row>
    <row r="11" spans="1:4">
      <c r="A11" s="6" t="s">
        <v>7</v>
      </c>
      <c r="B11" s="6"/>
      <c r="C11" s="7">
        <v>8887727</v>
      </c>
      <c r="D11" s="7">
        <v>16450910.779999999</v>
      </c>
    </row>
    <row r="12" spans="1:4">
      <c r="A12" s="6" t="s">
        <v>8</v>
      </c>
      <c r="B12" s="6"/>
      <c r="C12" s="7">
        <f>23064852+40</f>
        <v>23064892</v>
      </c>
      <c r="D12" s="7">
        <v>14104698.02</v>
      </c>
    </row>
    <row r="13" spans="1:4">
      <c r="A13" s="6" t="s">
        <v>9</v>
      </c>
      <c r="B13" s="6"/>
      <c r="C13" s="9">
        <v>283883</v>
      </c>
      <c r="D13" s="9">
        <v>801443.61</v>
      </c>
    </row>
    <row r="14" spans="1:4">
      <c r="A14" s="5" t="s">
        <v>10</v>
      </c>
      <c r="B14" s="5"/>
      <c r="C14" s="10">
        <f>SUM(C10:C13)</f>
        <v>127343282</v>
      </c>
      <c r="D14" s="10">
        <v>37708449.009999998</v>
      </c>
    </row>
    <row r="15" spans="1:4">
      <c r="A15" s="5"/>
      <c r="B15" s="5"/>
      <c r="C15" s="8"/>
      <c r="D15" s="8"/>
    </row>
    <row r="16" spans="1:4">
      <c r="A16" s="5" t="s">
        <v>11</v>
      </c>
      <c r="B16" s="5"/>
      <c r="C16" s="6"/>
      <c r="D16" s="6"/>
    </row>
    <row r="17" spans="1:6">
      <c r="A17" s="6" t="s">
        <v>12</v>
      </c>
      <c r="B17" s="6"/>
      <c r="C17" s="7">
        <f>35181702-C18</f>
        <v>34634358</v>
      </c>
      <c r="D17" s="7">
        <v>35730116.920000002</v>
      </c>
    </row>
    <row r="18" spans="1:6">
      <c r="A18" s="6" t="s">
        <v>13</v>
      </c>
      <c r="B18" s="6"/>
      <c r="C18" s="9">
        <v>547344</v>
      </c>
      <c r="D18" s="7">
        <v>1500570.36</v>
      </c>
    </row>
    <row r="19" spans="1:6">
      <c r="A19" s="5" t="s">
        <v>14</v>
      </c>
      <c r="B19" s="5"/>
      <c r="C19" s="11">
        <f>SUM(C17:C18)</f>
        <v>35181702</v>
      </c>
      <c r="D19" s="11">
        <v>37312861.280000001</v>
      </c>
    </row>
    <row r="20" spans="1:6">
      <c r="A20" s="5" t="s">
        <v>15</v>
      </c>
      <c r="B20" s="5"/>
      <c r="C20" s="11">
        <f>+C14+C19</f>
        <v>162524984</v>
      </c>
      <c r="D20" s="11">
        <v>91010478.629999995</v>
      </c>
    </row>
    <row r="21" spans="1:6">
      <c r="A21" s="5"/>
      <c r="B21" s="5"/>
      <c r="C21" s="5"/>
      <c r="D21" s="5"/>
    </row>
    <row r="22" spans="1:6">
      <c r="A22" s="5" t="s">
        <v>16</v>
      </c>
      <c r="B22" s="5"/>
      <c r="C22" s="5"/>
      <c r="D22" s="5"/>
    </row>
    <row r="23" spans="1:6">
      <c r="A23" s="12" t="s">
        <v>17</v>
      </c>
      <c r="B23" s="12"/>
      <c r="C23" s="13"/>
      <c r="D23" s="5"/>
    </row>
    <row r="24" spans="1:6">
      <c r="A24" s="6" t="s">
        <v>18</v>
      </c>
      <c r="B24" s="6"/>
      <c r="C24" s="14">
        <v>9401075</v>
      </c>
      <c r="D24" s="7">
        <v>13758517.300000001</v>
      </c>
      <c r="E24" s="15"/>
    </row>
    <row r="25" spans="1:6">
      <c r="A25" s="6" t="s">
        <v>19</v>
      </c>
      <c r="B25" s="6"/>
      <c r="C25" s="14">
        <v>1055039</v>
      </c>
      <c r="D25" s="7">
        <v>3684932.71</v>
      </c>
    </row>
    <row r="26" spans="1:6">
      <c r="A26" s="6" t="s">
        <v>20</v>
      </c>
      <c r="B26" s="6"/>
      <c r="C26" s="14">
        <v>4857979</v>
      </c>
      <c r="D26" s="7">
        <v>6905918.9699999997</v>
      </c>
      <c r="E26" s="15"/>
    </row>
    <row r="27" spans="1:6">
      <c r="A27" s="6" t="s">
        <v>21</v>
      </c>
      <c r="B27" s="6"/>
      <c r="C27" s="14">
        <f>264816+184657</f>
        <v>449473</v>
      </c>
      <c r="D27" s="7">
        <v>1119810.6399999999</v>
      </c>
    </row>
    <row r="28" spans="1:6">
      <c r="A28" s="5" t="s">
        <v>22</v>
      </c>
      <c r="B28" s="5"/>
      <c r="C28" s="16">
        <f>SUM(C24:C27)</f>
        <v>15763566</v>
      </c>
      <c r="D28" s="16">
        <v>25469179.620000001</v>
      </c>
    </row>
    <row r="29" spans="1:6">
      <c r="A29" s="6"/>
      <c r="B29" s="6"/>
      <c r="C29" s="8"/>
      <c r="D29" s="8"/>
    </row>
    <row r="30" spans="1:6">
      <c r="A30" s="12" t="s">
        <v>23</v>
      </c>
      <c r="B30" s="12"/>
      <c r="C30" s="7"/>
      <c r="D30" s="7"/>
    </row>
    <row r="31" spans="1:6">
      <c r="A31" s="6" t="s">
        <v>24</v>
      </c>
      <c r="B31" s="6"/>
      <c r="C31" s="14">
        <v>407557</v>
      </c>
      <c r="D31" s="7">
        <v>22669890.760000002</v>
      </c>
      <c r="F31" s="15"/>
    </row>
    <row r="32" spans="1:6">
      <c r="A32" s="5" t="s">
        <v>25</v>
      </c>
      <c r="B32" s="5"/>
      <c r="C32" s="11">
        <f>+C31</f>
        <v>407557</v>
      </c>
      <c r="D32" s="11">
        <v>22669890.760000002</v>
      </c>
    </row>
    <row r="33" spans="1:8">
      <c r="A33" s="5" t="s">
        <v>26</v>
      </c>
      <c r="B33" s="5"/>
      <c r="C33" s="16">
        <f>+C32+C28</f>
        <v>16171123</v>
      </c>
      <c r="D33" s="16">
        <v>48139070.380000003</v>
      </c>
    </row>
    <row r="34" spans="1:8">
      <c r="A34" s="5"/>
      <c r="B34" s="5"/>
      <c r="C34" s="17"/>
      <c r="D34" s="17"/>
    </row>
    <row r="35" spans="1:8">
      <c r="A35" s="5" t="s">
        <v>27</v>
      </c>
      <c r="B35" s="5"/>
      <c r="C35" s="7"/>
      <c r="D35" s="7"/>
    </row>
    <row r="36" spans="1:8">
      <c r="A36" s="6" t="s">
        <v>28</v>
      </c>
      <c r="B36" s="6"/>
      <c r="C36" s="14">
        <v>53822869</v>
      </c>
      <c r="D36" s="7">
        <v>74752620.670000002</v>
      </c>
    </row>
    <row r="37" spans="1:8">
      <c r="A37" s="6" t="s">
        <v>29</v>
      </c>
      <c r="B37" s="6"/>
      <c r="C37" s="14">
        <f>72817596+1439569</f>
        <v>74257165</v>
      </c>
      <c r="D37" s="7">
        <v>-20273517.23</v>
      </c>
    </row>
    <row r="38" spans="1:8">
      <c r="A38" s="6" t="s">
        <v>30</v>
      </c>
      <c r="B38" s="6"/>
      <c r="C38" s="11">
        <v>18273827</v>
      </c>
      <c r="D38" s="11">
        <v>-11605679.189999999</v>
      </c>
      <c r="H38" s="15"/>
    </row>
    <row r="39" spans="1:8">
      <c r="A39" s="5" t="s">
        <v>31</v>
      </c>
      <c r="B39" s="5"/>
      <c r="C39" s="11">
        <f>SUM(C36:C38)</f>
        <v>146353861</v>
      </c>
      <c r="D39" s="11">
        <v>42873424.25</v>
      </c>
    </row>
    <row r="40" spans="1:8">
      <c r="A40" s="5" t="s">
        <v>32</v>
      </c>
      <c r="B40" s="5"/>
      <c r="C40" s="11">
        <f>+C39+C33</f>
        <v>162524984</v>
      </c>
      <c r="D40" s="11">
        <v>91012494.629999995</v>
      </c>
      <c r="E40" s="15"/>
      <c r="F40" s="15"/>
    </row>
    <row r="41" spans="1:8">
      <c r="A41" s="18"/>
      <c r="B41" s="18"/>
      <c r="C41" s="19"/>
      <c r="D41" s="19"/>
    </row>
    <row r="42" spans="1:8">
      <c r="B42" s="18"/>
      <c r="C42" s="19"/>
      <c r="D42" s="19"/>
    </row>
    <row r="43" spans="1:8">
      <c r="A43" s="18"/>
      <c r="B43" s="18"/>
      <c r="C43" s="19"/>
      <c r="D43" s="19"/>
    </row>
    <row r="44" spans="1:8">
      <c r="B44" s="18"/>
      <c r="C44" s="19"/>
      <c r="D44" s="19"/>
    </row>
    <row r="45" spans="1:8">
      <c r="A45" s="18"/>
      <c r="B45" s="18"/>
      <c r="C45" s="19"/>
      <c r="D45" s="19"/>
    </row>
    <row r="46" spans="1:8">
      <c r="A46" s="20"/>
      <c r="B46" s="20"/>
      <c r="D46" s="20"/>
    </row>
    <row r="47" spans="1:8">
      <c r="A47" s="20"/>
      <c r="B47" s="20"/>
      <c r="D47" s="20"/>
    </row>
    <row r="48" spans="1:8">
      <c r="A48" s="20"/>
      <c r="B48" s="20"/>
      <c r="D48" s="20"/>
    </row>
    <row r="49" spans="1:4">
      <c r="A49" s="20"/>
      <c r="B49" s="20"/>
      <c r="D49" s="20"/>
    </row>
    <row r="51" spans="1:4">
      <c r="A51" s="21"/>
      <c r="B51" s="21"/>
      <c r="C51" s="20"/>
    </row>
    <row r="52" spans="1:4">
      <c r="A52" s="21"/>
      <c r="B52" s="21"/>
      <c r="C52" s="20"/>
    </row>
  </sheetData>
  <mergeCells count="4">
    <mergeCell ref="A2:D2"/>
    <mergeCell ref="A3:D3"/>
    <mergeCell ref="A4:D4"/>
    <mergeCell ref="A5:D5"/>
  </mergeCells>
  <pageMargins left="0.98425196850393704" right="0" top="0.39370078740157483" bottom="0.39370078740157483" header="0" footer="0"/>
  <pageSetup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25"/>
  <cols>
    <col min="1" max="1" width="10.625" customWidth="1"/>
    <col min="2" max="2" width="11" customWidth="1"/>
  </cols>
  <sheetData/>
  <pageMargins left="0" right="0" top="0.39370078740157505" bottom="0.39370078740157505" header="0" footer="0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Hernandez</dc:creator>
  <cp:lastModifiedBy>Mike Designs ®</cp:lastModifiedBy>
  <cp:revision>6</cp:revision>
  <cp:lastPrinted>2023-06-13T14:40:58Z</cp:lastPrinted>
  <dcterms:created xsi:type="dcterms:W3CDTF">2021-08-02T13:00:26Z</dcterms:created>
  <dcterms:modified xsi:type="dcterms:W3CDTF">2023-06-21T14:36:32Z</dcterms:modified>
</cp:coreProperties>
</file>